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filterPrivacy="1" autoCompressPictures="0"/>
  <bookViews>
    <workbookView xWindow="240" yWindow="100" windowWidth="14800" windowHeight="80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6" i="1"/>
  <c r="I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4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5" i="1"/>
  <c r="Q4" i="1"/>
  <c r="L6" i="1"/>
  <c r="M6" i="1"/>
  <c r="N6" i="1"/>
  <c r="L5" i="1"/>
  <c r="M5" i="1"/>
  <c r="N5" i="1"/>
  <c r="L4" i="1"/>
  <c r="M4" i="1"/>
  <c r="N4" i="1"/>
</calcChain>
</file>

<file path=xl/sharedStrings.xml><?xml version="1.0" encoding="utf-8"?>
<sst xmlns="http://schemas.openxmlformats.org/spreadsheetml/2006/main" count="23" uniqueCount="21">
  <si>
    <t>Bond Calculations</t>
  </si>
  <si>
    <t>Symbol</t>
  </si>
  <si>
    <t>Description</t>
  </si>
  <si>
    <t>Stock</t>
  </si>
  <si>
    <t>Qty</t>
  </si>
  <si>
    <t>Market Value</t>
  </si>
  <si>
    <t>XYZ</t>
  </si>
  <si>
    <t>XYZ Corporation</t>
  </si>
  <si>
    <t>AQXOG</t>
  </si>
  <si>
    <t>VAMPG</t>
  </si>
  <si>
    <t>Exxon Petrochemical</t>
  </si>
  <si>
    <t>Par Value</t>
  </si>
  <si>
    <t>ABC Steel Corporation</t>
  </si>
  <si>
    <t>Coupon Rate</t>
  </si>
  <si>
    <t>Industry Rate</t>
  </si>
  <si>
    <t>Year</t>
  </si>
  <si>
    <t>Discount/ (Premium)</t>
  </si>
  <si>
    <t>Total value</t>
  </si>
  <si>
    <t>Bond</t>
  </si>
  <si>
    <t>Years to Maturity</t>
  </si>
  <si>
    <t>Yield to 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</si>
</sst>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_(* #,##0.000_);_(* \(#,##0.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64" fontId="0" fillId="3" borderId="1" xfId="2" applyFont="1" applyFill="1" applyBorder="1" applyAlignment="1">
      <alignment horizontal="center"/>
    </xf>
    <xf numFmtId="166" fontId="0" fillId="3" borderId="1" xfId="2" applyNumberFormat="1" applyFont="1" applyFill="1" applyBorder="1" applyAlignment="1">
      <alignment horizontal="center"/>
    </xf>
    <xf numFmtId="10" fontId="0" fillId="3" borderId="1" xfId="3" applyNumberFormat="1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/>
    </xf>
    <xf numFmtId="167" fontId="0" fillId="3" borderId="1" xfId="1" applyNumberFormat="1" applyFon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E15" zoomScale="80" zoomScaleNormal="80" zoomScalePageLayoutView="80" workbookViewId="0">
      <selection activeCell="L30" sqref="L30"/>
    </sheetView>
  </sheetViews>
  <sheetFormatPr baseColWidth="10" defaultColWidth="8.83203125" defaultRowHeight="14" x14ac:dyDescent="0"/>
  <cols>
    <col min="1" max="1" width="3.6640625" style="4" customWidth="1"/>
    <col min="2" max="2" width="3.6640625" customWidth="1"/>
    <col min="3" max="3" width="15.6640625" customWidth="1"/>
    <col min="4" max="4" width="22.6640625" bestFit="1" customWidth="1"/>
    <col min="5" max="14" width="15.6640625" style="1" customWidth="1"/>
    <col min="15" max="15" width="15.6640625" customWidth="1"/>
  </cols>
  <sheetData>
    <row r="1" spans="3:19" s="2" customFormat="1" ht="25">
      <c r="C1" s="17" t="s">
        <v>0</v>
      </c>
      <c r="D1" s="17"/>
      <c r="E1" s="3"/>
      <c r="F1" s="3"/>
      <c r="G1" s="3"/>
      <c r="H1" s="3"/>
      <c r="I1" s="3"/>
      <c r="J1" s="3"/>
      <c r="K1" s="3"/>
      <c r="L1" s="3"/>
      <c r="M1" s="3"/>
      <c r="N1" s="3"/>
    </row>
    <row r="3" spans="3:19" ht="30" customHeight="1">
      <c r="C3" s="5" t="s">
        <v>1</v>
      </c>
      <c r="D3" s="5" t="s">
        <v>2</v>
      </c>
      <c r="E3" s="5" t="s">
        <v>3</v>
      </c>
      <c r="F3" s="5" t="s">
        <v>19</v>
      </c>
      <c r="G3" s="5" t="s">
        <v>4</v>
      </c>
      <c r="H3" s="5" t="s">
        <v>11</v>
      </c>
      <c r="I3" s="5" t="s">
        <v>17</v>
      </c>
      <c r="J3" s="5" t="s">
        <v>13</v>
      </c>
      <c r="K3" s="5" t="s">
        <v>14</v>
      </c>
      <c r="L3" s="5" t="s">
        <v>5</v>
      </c>
      <c r="M3" s="5" t="s">
        <v>16</v>
      </c>
      <c r="N3" s="5" t="s">
        <v>20</v>
      </c>
      <c r="P3" s="13" t="s">
        <v>15</v>
      </c>
      <c r="Q3" s="14">
        <v>0.05</v>
      </c>
      <c r="R3" s="14">
        <v>0.1</v>
      </c>
      <c r="S3" s="14">
        <v>0.15</v>
      </c>
    </row>
    <row r="4" spans="3:19">
      <c r="C4" s="10" t="s">
        <v>6</v>
      </c>
      <c r="D4" s="10" t="s">
        <v>7</v>
      </c>
      <c r="E4" s="11" t="s">
        <v>18</v>
      </c>
      <c r="F4" s="11">
        <v>5</v>
      </c>
      <c r="G4" s="11">
        <v>100</v>
      </c>
      <c r="H4" s="7">
        <v>1000</v>
      </c>
      <c r="I4" s="8">
        <f>G4*H4</f>
        <v>100000</v>
      </c>
      <c r="J4" s="9">
        <v>2.2100000000000002E-2</v>
      </c>
      <c r="K4" s="9">
        <v>0.04</v>
      </c>
      <c r="L4" s="7">
        <f>I4*J4*(SUM(Q4:Q9))+I4*Q9</f>
        <v>94241.238027480969</v>
      </c>
      <c r="M4" s="12">
        <f>I4-L4</f>
        <v>5758.7619725190307</v>
      </c>
      <c r="N4" s="9">
        <f>((M4/F4)+I4*J4)/L4</f>
        <v>3.5671776653905064E-2</v>
      </c>
      <c r="P4" s="6">
        <v>0</v>
      </c>
      <c r="Q4" s="15">
        <f>(1+$K$4)^-P4</f>
        <v>1</v>
      </c>
      <c r="R4" s="16">
        <f>(1+$K$5)^-P4</f>
        <v>1</v>
      </c>
      <c r="S4" s="16">
        <f>(1+$K$6)^-P4</f>
        <v>1</v>
      </c>
    </row>
    <row r="5" spans="3:19">
      <c r="C5" s="10" t="s">
        <v>8</v>
      </c>
      <c r="D5" s="10" t="s">
        <v>12</v>
      </c>
      <c r="E5" s="11" t="s">
        <v>18</v>
      </c>
      <c r="F5" s="11">
        <v>10</v>
      </c>
      <c r="G5" s="11">
        <v>150</v>
      </c>
      <c r="H5" s="7">
        <v>1000</v>
      </c>
      <c r="I5" s="8">
        <f t="shared" ref="I5:I6" si="0">G5*H5</f>
        <v>150000</v>
      </c>
      <c r="J5" s="9">
        <v>4.9500000000000002E-2</v>
      </c>
      <c r="K5" s="9">
        <v>3.2500000000000001E-2</v>
      </c>
      <c r="L5" s="7">
        <f>I5*J5*SUM(R4:R19)+I5*R19</f>
        <v>187323.49296110103</v>
      </c>
      <c r="M5" s="12">
        <f t="shared" ref="M5:M6" si="1">I5-L5</f>
        <v>-37323.49296110103</v>
      </c>
      <c r="N5" s="9">
        <f>((M5/F5)+I5*J5)/L5</f>
        <v>1.9712694043435869E-2</v>
      </c>
      <c r="P5" s="6">
        <v>1</v>
      </c>
      <c r="Q5" s="15">
        <f>(1+$K$4)^-P5</f>
        <v>0.96153846153846145</v>
      </c>
      <c r="R5" s="16">
        <f t="shared" ref="R5:R19" si="2">(1+$K$5)^-P5</f>
        <v>0.96852300242130751</v>
      </c>
      <c r="S5" s="16">
        <f t="shared" ref="S5:S19" si="3">(1+$K$6)^-P5</f>
        <v>0.91324200913242015</v>
      </c>
    </row>
    <row r="6" spans="3:19">
      <c r="C6" s="10" t="s">
        <v>9</v>
      </c>
      <c r="D6" s="10" t="s">
        <v>10</v>
      </c>
      <c r="E6" s="11" t="s">
        <v>18</v>
      </c>
      <c r="F6" s="11">
        <v>15</v>
      </c>
      <c r="G6" s="11">
        <v>75</v>
      </c>
      <c r="H6" s="7">
        <v>1000</v>
      </c>
      <c r="I6" s="8">
        <f t="shared" si="0"/>
        <v>75000</v>
      </c>
      <c r="J6" s="9">
        <v>7.2499999999999995E-2</v>
      </c>
      <c r="K6" s="9">
        <v>9.5000000000000001E-2</v>
      </c>
      <c r="L6" s="7">
        <f>I6*J6*SUM(S4:S14)+I6*S14</f>
        <v>69842.028317082237</v>
      </c>
      <c r="M6" s="12">
        <f t="shared" si="1"/>
        <v>5157.9716829177632</v>
      </c>
      <c r="N6" s="9">
        <f>((M6/F6)+I6*J6)/L6</f>
        <v>8.277773309523366E-2</v>
      </c>
      <c r="P6" s="6">
        <v>2</v>
      </c>
      <c r="Q6" s="15">
        <f t="shared" ref="Q6:Q19" si="4">(1+$K$4)^-P6</f>
        <v>0.92455621301775137</v>
      </c>
      <c r="R6" s="16">
        <f t="shared" si="2"/>
        <v>0.93803680621918406</v>
      </c>
      <c r="S6" s="16">
        <f t="shared" si="3"/>
        <v>0.8340109672442193</v>
      </c>
    </row>
    <row r="7" spans="3:19">
      <c r="P7" s="6">
        <v>3</v>
      </c>
      <c r="Q7" s="15">
        <f t="shared" si="4"/>
        <v>0.88899635867091487</v>
      </c>
      <c r="R7" s="16">
        <f t="shared" si="2"/>
        <v>0.90851022394109848</v>
      </c>
      <c r="S7" s="16">
        <f t="shared" si="3"/>
        <v>0.76165385136458386</v>
      </c>
    </row>
    <row r="8" spans="3:19">
      <c r="P8" s="6">
        <v>4</v>
      </c>
      <c r="Q8" s="15">
        <f t="shared" si="4"/>
        <v>0.85480419102972571</v>
      </c>
      <c r="R8" s="16">
        <f t="shared" si="2"/>
        <v>0.87991304982188712</v>
      </c>
      <c r="S8" s="16">
        <f t="shared" si="3"/>
        <v>0.6955742934836382</v>
      </c>
    </row>
    <row r="9" spans="3:19">
      <c r="P9" s="6">
        <v>5</v>
      </c>
      <c r="Q9" s="15">
        <f t="shared" si="4"/>
        <v>0.82192710675935154</v>
      </c>
      <c r="R9" s="16">
        <f t="shared" si="2"/>
        <v>0.85221602888318371</v>
      </c>
      <c r="S9" s="16">
        <f t="shared" si="3"/>
        <v>0.63522766528186136</v>
      </c>
    </row>
    <row r="10" spans="3:19">
      <c r="P10" s="6">
        <v>6</v>
      </c>
      <c r="Q10" s="15">
        <f t="shared" si="4"/>
        <v>0.79031452573014571</v>
      </c>
      <c r="R10" s="16">
        <f t="shared" si="2"/>
        <v>0.82539082700550481</v>
      </c>
      <c r="S10" s="16">
        <f t="shared" si="3"/>
        <v>0.58011658929850352</v>
      </c>
    </row>
    <row r="11" spans="3:19">
      <c r="P11" s="6">
        <v>7</v>
      </c>
      <c r="Q11" s="15">
        <f t="shared" si="4"/>
        <v>0.75991781320206331</v>
      </c>
      <c r="R11" s="16">
        <f t="shared" si="2"/>
        <v>0.79941000194237755</v>
      </c>
      <c r="S11" s="16">
        <f t="shared" si="3"/>
        <v>0.52978683954201233</v>
      </c>
    </row>
    <row r="12" spans="3:19">
      <c r="P12" s="6">
        <v>8</v>
      </c>
      <c r="Q12" s="15">
        <f t="shared" si="4"/>
        <v>0.73069020500198378</v>
      </c>
      <c r="R12" s="16">
        <f t="shared" si="2"/>
        <v>0.77424697524685471</v>
      </c>
      <c r="S12" s="16">
        <f t="shared" si="3"/>
        <v>0.4838235977552624</v>
      </c>
    </row>
    <row r="13" spans="3:19">
      <c r="P13" s="6">
        <v>9</v>
      </c>
      <c r="Q13" s="15">
        <f t="shared" si="4"/>
        <v>0.70258673557883045</v>
      </c>
      <c r="R13" s="16">
        <f t="shared" si="2"/>
        <v>0.74987600508169938</v>
      </c>
      <c r="S13" s="16">
        <f t="shared" si="3"/>
        <v>0.44184803447969173</v>
      </c>
    </row>
    <row r="14" spans="3:19">
      <c r="P14" s="6">
        <v>10</v>
      </c>
      <c r="Q14" s="15">
        <f t="shared" si="4"/>
        <v>0.67556416882579851</v>
      </c>
      <c r="R14" s="16">
        <f t="shared" si="2"/>
        <v>0.72627215988542326</v>
      </c>
      <c r="S14" s="16">
        <f t="shared" si="3"/>
        <v>0.40351418673944445</v>
      </c>
    </row>
    <row r="15" spans="3:19">
      <c r="P15" s="6">
        <v>11</v>
      </c>
      <c r="Q15" s="15">
        <f t="shared" si="4"/>
        <v>0.6495809315632679</v>
      </c>
      <c r="R15" s="16">
        <f t="shared" si="2"/>
        <v>0.70341129286723802</v>
      </c>
      <c r="S15" s="16">
        <f t="shared" si="3"/>
        <v>0.36850610661136479</v>
      </c>
    </row>
    <row r="16" spans="3:19">
      <c r="P16" s="6">
        <v>12</v>
      </c>
      <c r="Q16" s="15">
        <f t="shared" si="4"/>
        <v>0.62459704958006512</v>
      </c>
      <c r="R16" s="16">
        <f t="shared" si="2"/>
        <v>0.68127001730483105</v>
      </c>
      <c r="S16" s="16">
        <f t="shared" si="3"/>
        <v>0.33653525717932858</v>
      </c>
    </row>
    <row r="17" spans="16:19">
      <c r="P17" s="6">
        <v>13</v>
      </c>
      <c r="Q17" s="15">
        <f t="shared" si="4"/>
        <v>0.600574086134678</v>
      </c>
      <c r="R17" s="16">
        <f t="shared" si="2"/>
        <v>0.6598256826196911</v>
      </c>
      <c r="S17" s="16">
        <f t="shared" si="3"/>
        <v>0.30733813441034574</v>
      </c>
    </row>
    <row r="18" spans="16:19">
      <c r="P18" s="6">
        <v>14</v>
      </c>
      <c r="Q18" s="15">
        <f t="shared" si="4"/>
        <v>0.57747508282180582</v>
      </c>
      <c r="R18" s="16">
        <f t="shared" si="2"/>
        <v>0.63905635120551207</v>
      </c>
      <c r="S18" s="16">
        <f t="shared" si="3"/>
        <v>0.2806740953519139</v>
      </c>
    </row>
    <row r="19" spans="16:19">
      <c r="P19" s="6">
        <v>15</v>
      </c>
      <c r="Q19" s="15">
        <f t="shared" si="4"/>
        <v>0.55526450271327477</v>
      </c>
      <c r="R19" s="16">
        <f t="shared" si="2"/>
        <v>0.61894077598596808</v>
      </c>
      <c r="S19" s="16">
        <f t="shared" si="3"/>
        <v>0.25632337475060635</v>
      </c>
    </row>
  </sheetData>
  <mergeCells count="1">
    <mergeCell ref="C1:D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2015-09-07T04:42:30Z</dcterms:modified>
</cp:coreProperties>
</file>